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glockler.magdi\Desktop\2019_Költségvetés\Rendelet_2019\"/>
    </mc:Choice>
  </mc:AlternateContent>
  <xr:revisionPtr revIDLastSave="0" documentId="13_ncr:1_{810ABF8B-34D2-4475-8575-8A124F9A55E0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1" sheetId="1" r:id="rId1"/>
  </sheets>
  <definedNames>
    <definedName name="_xlnm.Print_Area" localSheetId="0">'11'!$A$1:$P$32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O23" i="1"/>
  <c r="O27" i="1" s="1"/>
  <c r="D23" i="1"/>
  <c r="P19" i="1"/>
  <c r="P20" i="1"/>
  <c r="P21" i="1"/>
  <c r="P22" i="1"/>
  <c r="P24" i="1"/>
  <c r="P25" i="1"/>
  <c r="P18" i="1"/>
  <c r="P11" i="1"/>
  <c r="P10" i="1"/>
  <c r="P9" i="1"/>
  <c r="P6" i="1"/>
  <c r="P8" i="1"/>
  <c r="P7" i="1"/>
  <c r="E23" i="1" l="1"/>
  <c r="P23" i="1" s="1"/>
  <c r="F23" i="1"/>
  <c r="G23" i="1"/>
  <c r="H23" i="1"/>
  <c r="I23" i="1"/>
  <c r="J23" i="1"/>
  <c r="K23" i="1"/>
  <c r="L23" i="1"/>
  <c r="M23" i="1"/>
  <c r="N23" i="1"/>
  <c r="P32" i="1"/>
  <c r="E13" i="1" l="1"/>
  <c r="F13" i="1"/>
  <c r="G13" i="1"/>
  <c r="H13" i="1"/>
  <c r="H16" i="1" s="1"/>
  <c r="I13" i="1"/>
  <c r="J13" i="1"/>
  <c r="K13" i="1"/>
  <c r="L13" i="1"/>
  <c r="M13" i="1"/>
  <c r="N13" i="1"/>
  <c r="O13" i="1"/>
  <c r="P28" i="1" l="1"/>
  <c r="N26" i="1"/>
  <c r="M26" i="1"/>
  <c r="L26" i="1"/>
  <c r="K26" i="1"/>
  <c r="J26" i="1"/>
  <c r="I26" i="1"/>
  <c r="H26" i="1"/>
  <c r="G26" i="1"/>
  <c r="F26" i="1"/>
  <c r="E26" i="1"/>
  <c r="D26" i="1"/>
  <c r="P26" i="1" s="1"/>
  <c r="O16" i="1"/>
  <c r="N16" i="1"/>
  <c r="M16" i="1"/>
  <c r="L16" i="1"/>
  <c r="K16" i="1"/>
  <c r="J16" i="1"/>
  <c r="I16" i="1"/>
  <c r="G16" i="1"/>
  <c r="F16" i="1"/>
  <c r="E16" i="1"/>
  <c r="D27" i="1" l="1"/>
  <c r="J27" i="1"/>
  <c r="N27" i="1"/>
  <c r="G27" i="1"/>
  <c r="K27" i="1"/>
  <c r="E27" i="1"/>
  <c r="I27" i="1"/>
  <c r="M27" i="1"/>
  <c r="H27" i="1"/>
  <c r="L27" i="1"/>
  <c r="F27" i="1"/>
  <c r="P27" i="1" l="1"/>
  <c r="D31" i="1"/>
  <c r="K31" i="1"/>
  <c r="F31" i="1"/>
  <c r="O31" i="1"/>
  <c r="L31" i="1"/>
  <c r="H31" i="1"/>
  <c r="I31" i="1"/>
  <c r="G31" i="1"/>
  <c r="J31" i="1"/>
  <c r="M31" i="1"/>
  <c r="E31" i="1"/>
  <c r="N31" i="1"/>
  <c r="P31" i="1" l="1"/>
  <c r="P13" i="1"/>
  <c r="P14" i="1" s="1"/>
  <c r="D16" i="1"/>
  <c r="P16" i="1" l="1"/>
</calcChain>
</file>

<file path=xl/sharedStrings.xml><?xml version="1.0" encoding="utf-8"?>
<sst xmlns="http://schemas.openxmlformats.org/spreadsheetml/2006/main" count="57" uniqueCount="57">
  <si>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</si>
  <si>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</si>
  <si>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</si>
  <si>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</si>
  <si>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</si>
  <si>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</si>
  <si>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</si>
  <si>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</si>
  <si>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</si>
  <si>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</si>
  <si>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</si>
  <si>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</si>
  <si>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</si>
  <si>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</si>
  <si>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</si>
  <si>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1. hó</t>
  </si>
  <si>
    <t>2. hó</t>
  </si>
  <si>
    <t>3. hó</t>
  </si>
  <si>
    <t>4. hó</t>
  </si>
  <si>
    <t>5. hó</t>
  </si>
  <si>
    <t>6. hó</t>
  </si>
  <si>
    <t>7. hó</t>
  </si>
  <si>
    <t>8. hó</t>
  </si>
  <si>
    <t>9. hó</t>
  </si>
  <si>
    <t>10.hó</t>
  </si>
  <si>
    <t>11.hó</t>
  </si>
  <si>
    <t>12.hó</t>
  </si>
  <si>
    <t>Összesen</t>
  </si>
  <si>
    <t>Bevételek</t>
  </si>
  <si>
    <t>Intézményi működési bevétel</t>
  </si>
  <si>
    <t>Sajátos működési bevétel</t>
  </si>
  <si>
    <t xml:space="preserve">    - ebből helyi adó</t>
  </si>
  <si>
    <t>Önkormányzat kv-i támogatása</t>
  </si>
  <si>
    <t>Támogatás érték bev.működésre</t>
  </si>
  <si>
    <t>Egyéb bevétel</t>
  </si>
  <si>
    <t>Bevételek együtt (1+2…+6)</t>
  </si>
  <si>
    <t>Finanszírozási műveletek (hitel v.pénzmaradvány)</t>
  </si>
  <si>
    <t>Összes bevétel (7+8)</t>
  </si>
  <si>
    <t>Kiadások</t>
  </si>
  <si>
    <t>Személyi juttatás</t>
  </si>
  <si>
    <t>Munkaadókat terhelő járulék</t>
  </si>
  <si>
    <t>Dologi kiadás</t>
  </si>
  <si>
    <t>Szociális kiadás</t>
  </si>
  <si>
    <t>Egyéb működési célú kiadás</t>
  </si>
  <si>
    <t>Működési kiadás (10+…+14)</t>
  </si>
  <si>
    <t>Felújítás</t>
  </si>
  <si>
    <t>Egyéb felhalmozási kiadás</t>
  </si>
  <si>
    <t>Felhalm. kiadás (15+16+17)</t>
  </si>
  <si>
    <t>Kiadások együtt (15+18)</t>
  </si>
  <si>
    <t>Finanszírozási műv. (hiteltörl.)</t>
  </si>
  <si>
    <t xml:space="preserve">  - ebből működési célú törl.</t>
  </si>
  <si>
    <t xml:space="preserve">  - ebből felhalmozási célú törl.</t>
  </si>
  <si>
    <t>Összes kiadás (19+20)</t>
  </si>
  <si>
    <t>Tartalék, céltartalék</t>
  </si>
  <si>
    <t>Felhalmozási támogatások és tőke jellegű bev.</t>
  </si>
  <si>
    <r>
      <rPr>
        <b/>
        <sz val="14"/>
        <color theme="1"/>
        <rFont val="Times New Roman"/>
        <family val="1"/>
        <charset val="238"/>
      </rPr>
      <t xml:space="preserve">Mágocs Város Önkormányzatának 2019. évi előirányzat felhasználási terve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38"/>
      </rPr>
      <t xml:space="preserve">  </t>
    </r>
    <r>
      <rPr>
        <sz val="12"/>
        <color theme="1"/>
        <rFont val="Times New Roman"/>
        <family val="1"/>
        <charset val="238"/>
      </rPr>
      <t xml:space="preserve"> Értéktípus: Forint  </t>
    </r>
    <r>
      <rPr>
        <b/>
        <sz val="12"/>
        <color theme="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</t>
    </r>
  </si>
  <si>
    <t>11. melléklet a. ../2019. (……..)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</si>
</sst>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Ft-40E]_-;\-* #,##0\ [$Ft-40E]_-;_-* &quot;-&quot;??\ [$Ft-40E]_-;_-@_-"/>
  </numFmts>
  <fonts count="13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0" borderId="1" xfId="0" applyNumberFormat="1" applyFont="1" applyBorder="1" applyAlignment="1">
      <alignment vertical="top" wrapText="1"/>
    </xf>
    <xf numFmtId="164" fontId="10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vertical="top" wrapText="1"/>
    </xf>
    <xf numFmtId="0" fontId="0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vertical="top" wrapText="1"/>
    </xf>
    <xf numFmtId="164" fontId="10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12" fillId="0" borderId="1" xfId="0" applyNumberFormat="1" applyFont="1" applyBorder="1" applyAlignment="1">
      <alignment vertical="center" wrapText="1"/>
    </xf>
    <xf numFmtId="164" fontId="9" fillId="2" borderId="1" xfId="0" applyNumberFormat="1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top" wrapText="1"/>
    </xf>
    <xf numFmtId="164" fontId="11" fillId="0" borderId="1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right" vertical="top"/>
    </xf>
    <xf numFmtId="164" fontId="10" fillId="0" borderId="1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zoomScale="80" zoomScaleNormal="80" workbookViewId="0">
      <selection activeCell="U24" sqref="U24"/>
    </sheetView>
  </sheetViews>
  <sheetFormatPr defaultRowHeight="15" x14ac:dyDescent="0.25"/>
  <cols>
    <col min="1" max="1" width="4.140625" style="5" bestFit="1" customWidth="1"/>
    <col min="2" max="2" width="5" customWidth="1"/>
    <col min="3" max="3" width="23" customWidth="1"/>
    <col min="4" max="4" width="12" customWidth="1"/>
    <col min="5" max="5" width="11.42578125" customWidth="1"/>
    <col min="6" max="6" width="11.7109375" customWidth="1"/>
    <col min="7" max="7" width="11.85546875" customWidth="1"/>
    <col min="8" max="8" width="13.42578125" customWidth="1"/>
    <col min="9" max="11" width="12.140625" customWidth="1"/>
    <col min="12" max="12" width="12.5703125" customWidth="1"/>
    <col min="13" max="13" width="11.5703125" customWidth="1"/>
    <col min="14" max="14" width="12" customWidth="1"/>
    <col min="15" max="15" width="12.28515625" customWidth="1"/>
    <col min="16" max="16" width="15.42578125" style="11" customWidth="1"/>
  </cols>
  <sheetData>
    <row r="1" spans="1:16" ht="36" customHeight="1" x14ac:dyDescent="0.25">
      <c r="A1" s="22" t="s">
        <v>56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56.25" customHeight="1" x14ac:dyDescent="0.25">
      <c r="A2" s="24" t="s">
        <v>55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15.75" x14ac:dyDescent="0.25">
      <c r="A3" s="3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8" t="s">
        <v>14</v>
      </c>
    </row>
    <row r="4" spans="1:16" x14ac:dyDescent="0.25">
      <c r="A4" s="3">
        <v>1</v>
      </c>
      <c r="B4" s="2"/>
      <c r="C4" s="2"/>
      <c r="D4" s="2" t="s">
        <v>15</v>
      </c>
      <c r="E4" s="2" t="s">
        <v>16</v>
      </c>
      <c r="F4" s="2" t="s">
        <v>17</v>
      </c>
      <c r="G4" s="2" t="s">
        <v>18</v>
      </c>
      <c r="H4" s="2" t="s">
        <v>19</v>
      </c>
      <c r="I4" s="2" t="s">
        <v>20</v>
      </c>
      <c r="J4" s="2" t="s">
        <v>21</v>
      </c>
      <c r="K4" s="2" t="s">
        <v>22</v>
      </c>
      <c r="L4" s="2" t="s">
        <v>23</v>
      </c>
      <c r="M4" s="2" t="s">
        <v>24</v>
      </c>
      <c r="N4" s="2" t="s">
        <v>25</v>
      </c>
      <c r="O4" s="2" t="s">
        <v>26</v>
      </c>
      <c r="P4" s="9" t="s">
        <v>27</v>
      </c>
    </row>
    <row r="5" spans="1:16" ht="18.75" customHeight="1" x14ac:dyDescent="0.25">
      <c r="A5" s="3">
        <v>2</v>
      </c>
      <c r="B5" s="25" t="s">
        <v>28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</row>
    <row r="6" spans="1:16" ht="25.5" x14ac:dyDescent="0.25">
      <c r="A6" s="3">
        <v>3</v>
      </c>
      <c r="B6" s="12">
        <v>1</v>
      </c>
      <c r="C6" s="6" t="s">
        <v>29</v>
      </c>
      <c r="D6" s="7">
        <v>5361506</v>
      </c>
      <c r="E6" s="14">
        <v>5361506</v>
      </c>
      <c r="F6" s="14">
        <v>5361506</v>
      </c>
      <c r="G6" s="14">
        <v>5361506</v>
      </c>
      <c r="H6" s="14">
        <v>5361506</v>
      </c>
      <c r="I6" s="14">
        <v>5361506</v>
      </c>
      <c r="J6" s="14">
        <v>5361506</v>
      </c>
      <c r="K6" s="14">
        <v>5361506</v>
      </c>
      <c r="L6" s="14">
        <v>5361506</v>
      </c>
      <c r="M6" s="14">
        <v>5361506</v>
      </c>
      <c r="N6" s="14">
        <v>5361506</v>
      </c>
      <c r="O6" s="14">
        <v>19984416</v>
      </c>
      <c r="P6" s="10">
        <f>SUM(D6:O6)</f>
        <v>78960982</v>
      </c>
    </row>
    <row r="7" spans="1:16" x14ac:dyDescent="0.25">
      <c r="A7" s="3">
        <v>4</v>
      </c>
      <c r="B7" s="12">
        <v>2</v>
      </c>
      <c r="C7" s="6" t="s">
        <v>30</v>
      </c>
      <c r="D7" s="7"/>
      <c r="E7" s="7">
        <v>500000</v>
      </c>
      <c r="F7" s="7">
        <v>40000000</v>
      </c>
      <c r="G7" s="7">
        <v>5000000</v>
      </c>
      <c r="H7" s="7"/>
      <c r="I7" s="7"/>
      <c r="J7" s="7"/>
      <c r="K7" s="7">
        <v>5000000</v>
      </c>
      <c r="L7" s="7">
        <v>41600000</v>
      </c>
      <c r="M7" s="7"/>
      <c r="N7" s="7"/>
      <c r="O7" s="7"/>
      <c r="P7" s="10">
        <f>SUM(E7:O7)</f>
        <v>92100000</v>
      </c>
    </row>
    <row r="8" spans="1:16" x14ac:dyDescent="0.25">
      <c r="A8" s="3">
        <v>5</v>
      </c>
      <c r="B8" s="12"/>
      <c r="C8" s="6" t="s">
        <v>31</v>
      </c>
      <c r="D8" s="7"/>
      <c r="E8" s="14">
        <v>500000</v>
      </c>
      <c r="F8" s="14">
        <v>30000000</v>
      </c>
      <c r="G8" s="14">
        <v>5000000</v>
      </c>
      <c r="H8" s="14"/>
      <c r="I8" s="14"/>
      <c r="J8" s="14"/>
      <c r="K8" s="14">
        <v>4732000</v>
      </c>
      <c r="L8" s="14">
        <v>44268000</v>
      </c>
      <c r="M8" s="14"/>
      <c r="N8" s="14"/>
      <c r="O8" s="14"/>
      <c r="P8" s="21">
        <f>SUM(E8:O8)</f>
        <v>84500000</v>
      </c>
    </row>
    <row r="9" spans="1:16" ht="47.25" customHeight="1" x14ac:dyDescent="0.25">
      <c r="A9" s="3">
        <v>6</v>
      </c>
      <c r="B9" s="12">
        <v>3</v>
      </c>
      <c r="C9" s="6" t="s">
        <v>54</v>
      </c>
      <c r="D9" s="7"/>
      <c r="E9" s="7"/>
      <c r="F9" s="7"/>
      <c r="G9" s="7"/>
      <c r="H9" s="7">
        <v>26415113</v>
      </c>
      <c r="I9" s="7"/>
      <c r="J9" s="7"/>
      <c r="K9" s="7"/>
      <c r="L9" s="7"/>
      <c r="M9" s="7"/>
      <c r="N9" s="7"/>
      <c r="O9" s="7"/>
      <c r="P9" s="21">
        <f>SUM(E9:O9)</f>
        <v>26415113</v>
      </c>
    </row>
    <row r="10" spans="1:16" ht="27.75" customHeight="1" x14ac:dyDescent="0.25">
      <c r="A10" s="3">
        <v>7</v>
      </c>
      <c r="B10" s="12">
        <v>4</v>
      </c>
      <c r="C10" s="6" t="s">
        <v>32</v>
      </c>
      <c r="D10" s="7">
        <v>19192008</v>
      </c>
      <c r="E10" s="14">
        <v>19192008</v>
      </c>
      <c r="F10" s="14">
        <v>19192008</v>
      </c>
      <c r="G10" s="14">
        <v>19192008</v>
      </c>
      <c r="H10" s="14">
        <v>19192008</v>
      </c>
      <c r="I10" s="14">
        <v>19192008</v>
      </c>
      <c r="J10" s="14">
        <v>19192008</v>
      </c>
      <c r="K10" s="14">
        <v>19192008</v>
      </c>
      <c r="L10" s="14">
        <v>19192008</v>
      </c>
      <c r="M10" s="14">
        <v>19192008</v>
      </c>
      <c r="N10" s="14">
        <v>19192008</v>
      </c>
      <c r="O10" s="14">
        <v>48557008</v>
      </c>
      <c r="P10" s="10">
        <f>SUM(D10:O10)</f>
        <v>259669096</v>
      </c>
    </row>
    <row r="11" spans="1:16" ht="25.5" x14ac:dyDescent="0.25">
      <c r="A11" s="3">
        <v>8</v>
      </c>
      <c r="B11" s="12">
        <v>5</v>
      </c>
      <c r="C11" s="6" t="s">
        <v>33</v>
      </c>
      <c r="D11" s="7">
        <v>791172</v>
      </c>
      <c r="E11" s="14">
        <v>791172</v>
      </c>
      <c r="F11" s="14">
        <v>1791172</v>
      </c>
      <c r="G11" s="14">
        <v>1791172</v>
      </c>
      <c r="H11" s="14">
        <v>791172</v>
      </c>
      <c r="I11" s="14">
        <v>791172</v>
      </c>
      <c r="J11" s="14">
        <v>791172</v>
      </c>
      <c r="K11" s="14">
        <v>1791172</v>
      </c>
      <c r="L11" s="20">
        <v>1791172</v>
      </c>
      <c r="M11" s="14">
        <v>791172</v>
      </c>
      <c r="N11" s="14">
        <v>791172</v>
      </c>
      <c r="O11" s="14">
        <v>971841</v>
      </c>
      <c r="P11" s="10">
        <f>SUM(D11:O11)</f>
        <v>13674733</v>
      </c>
    </row>
    <row r="12" spans="1:16" x14ac:dyDescent="0.25">
      <c r="A12" s="3">
        <v>9</v>
      </c>
      <c r="B12" s="12">
        <v>6</v>
      </c>
      <c r="C12" s="6" t="s">
        <v>34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10"/>
    </row>
    <row r="13" spans="1:16" x14ac:dyDescent="0.25">
      <c r="A13" s="3">
        <v>10</v>
      </c>
      <c r="B13" s="12">
        <v>7</v>
      </c>
      <c r="C13" s="6" t="s">
        <v>35</v>
      </c>
      <c r="D13" s="7">
        <f>D6+D7+D9+D10+D11+D12</f>
        <v>25344686</v>
      </c>
      <c r="E13" s="7">
        <f t="shared" ref="E13:O13" si="0">E6+E7+E9+E10+E11+E12</f>
        <v>25844686</v>
      </c>
      <c r="F13" s="7">
        <f t="shared" si="0"/>
        <v>66344686</v>
      </c>
      <c r="G13" s="7">
        <f t="shared" si="0"/>
        <v>31344686</v>
      </c>
      <c r="H13" s="7">
        <f t="shared" si="0"/>
        <v>51759799</v>
      </c>
      <c r="I13" s="7">
        <f t="shared" si="0"/>
        <v>25344686</v>
      </c>
      <c r="J13" s="7">
        <f t="shared" si="0"/>
        <v>25344686</v>
      </c>
      <c r="K13" s="7">
        <f t="shared" si="0"/>
        <v>31344686</v>
      </c>
      <c r="L13" s="7">
        <f t="shared" si="0"/>
        <v>67944686</v>
      </c>
      <c r="M13" s="7">
        <f t="shared" si="0"/>
        <v>25344686</v>
      </c>
      <c r="N13" s="7">
        <f t="shared" si="0"/>
        <v>25344686</v>
      </c>
      <c r="O13" s="7">
        <f t="shared" si="0"/>
        <v>69513265</v>
      </c>
      <c r="P13" s="10">
        <f t="shared" ref="P13:P14" si="1">SUM(P6:P12)-P8</f>
        <v>470819924</v>
      </c>
    </row>
    <row r="14" spans="1:16" ht="18" customHeight="1" x14ac:dyDescent="0.25">
      <c r="A14" s="3">
        <v>11</v>
      </c>
      <c r="B14" s="28">
        <v>8</v>
      </c>
      <c r="C14" s="30" t="s">
        <v>36</v>
      </c>
      <c r="D14" s="23"/>
      <c r="E14" s="23"/>
      <c r="F14" s="23"/>
      <c r="G14" s="23"/>
      <c r="H14" s="23">
        <v>511669459</v>
      </c>
      <c r="I14" s="23"/>
      <c r="J14" s="23"/>
      <c r="K14" s="23"/>
      <c r="L14" s="23"/>
      <c r="M14" s="23"/>
      <c r="N14" s="23"/>
      <c r="O14" s="23"/>
      <c r="P14" s="21">
        <f t="shared" si="1"/>
        <v>920763753</v>
      </c>
    </row>
    <row r="15" spans="1:16" ht="27" customHeight="1" x14ac:dyDescent="0.25">
      <c r="A15" s="3"/>
      <c r="B15" s="29"/>
      <c r="C15" s="30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1"/>
    </row>
    <row r="16" spans="1:16" ht="15.75" x14ac:dyDescent="0.25">
      <c r="A16" s="4">
        <v>12</v>
      </c>
      <c r="B16" s="15">
        <v>9</v>
      </c>
      <c r="C16" s="16" t="s">
        <v>37</v>
      </c>
      <c r="D16" s="17">
        <f>SUM(D13:D15)</f>
        <v>25344686</v>
      </c>
      <c r="E16" s="17">
        <f t="shared" ref="E16:O16" si="2">SUM(E13:E15)</f>
        <v>25844686</v>
      </c>
      <c r="F16" s="17">
        <f t="shared" si="2"/>
        <v>66344686</v>
      </c>
      <c r="G16" s="17">
        <f t="shared" si="2"/>
        <v>31344686</v>
      </c>
      <c r="H16" s="17">
        <f>SUM(H13:H15)</f>
        <v>563429258</v>
      </c>
      <c r="I16" s="17">
        <f t="shared" si="2"/>
        <v>25344686</v>
      </c>
      <c r="J16" s="17">
        <f t="shared" si="2"/>
        <v>25344686</v>
      </c>
      <c r="K16" s="17">
        <f t="shared" si="2"/>
        <v>31344686</v>
      </c>
      <c r="L16" s="17">
        <f t="shared" si="2"/>
        <v>67944686</v>
      </c>
      <c r="M16" s="17">
        <f t="shared" si="2"/>
        <v>25344686</v>
      </c>
      <c r="N16" s="17">
        <f t="shared" si="2"/>
        <v>25344686</v>
      </c>
      <c r="O16" s="17">
        <f t="shared" si="2"/>
        <v>69513265</v>
      </c>
      <c r="P16" s="18">
        <f>SUM(D16:O16)</f>
        <v>982489383</v>
      </c>
    </row>
    <row r="17" spans="1:16" ht="18.75" x14ac:dyDescent="0.25">
      <c r="A17" s="3">
        <v>13</v>
      </c>
      <c r="B17" s="31" t="s">
        <v>38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16" x14ac:dyDescent="0.25">
      <c r="A18" s="3">
        <v>14</v>
      </c>
      <c r="B18" s="12">
        <v>10</v>
      </c>
      <c r="C18" s="6" t="s">
        <v>39</v>
      </c>
      <c r="D18" s="7">
        <v>16137707</v>
      </c>
      <c r="E18" s="14">
        <v>16137707</v>
      </c>
      <c r="F18" s="14">
        <v>16137707</v>
      </c>
      <c r="G18" s="14">
        <v>16137707</v>
      </c>
      <c r="H18" s="14">
        <v>16137707</v>
      </c>
      <c r="I18" s="14">
        <v>16137707</v>
      </c>
      <c r="J18" s="14">
        <v>16137707</v>
      </c>
      <c r="K18" s="14">
        <v>16137707</v>
      </c>
      <c r="L18" s="14">
        <v>16137707</v>
      </c>
      <c r="M18" s="14">
        <v>16137707</v>
      </c>
      <c r="N18" s="14">
        <v>16137707</v>
      </c>
      <c r="O18" s="14">
        <v>38353442</v>
      </c>
      <c r="P18" s="10">
        <f>SUM(D18:O18)</f>
        <v>215868219</v>
      </c>
    </row>
    <row r="19" spans="1:16" ht="25.5" x14ac:dyDescent="0.25">
      <c r="A19" s="3">
        <v>15</v>
      </c>
      <c r="B19" s="12">
        <v>11</v>
      </c>
      <c r="C19" s="6" t="s">
        <v>40</v>
      </c>
      <c r="D19" s="7">
        <v>3230795</v>
      </c>
      <c r="E19" s="14">
        <v>3230801</v>
      </c>
      <c r="F19" s="14">
        <v>3230801</v>
      </c>
      <c r="G19" s="14">
        <v>3230801</v>
      </c>
      <c r="H19" s="14">
        <v>3230801</v>
      </c>
      <c r="I19" s="14">
        <v>3230801</v>
      </c>
      <c r="J19" s="14">
        <v>3230801</v>
      </c>
      <c r="K19" s="14">
        <v>3230801</v>
      </c>
      <c r="L19" s="14">
        <v>3230801</v>
      </c>
      <c r="M19" s="14">
        <v>3230801</v>
      </c>
      <c r="N19" s="14">
        <v>3230801</v>
      </c>
      <c r="O19" s="14">
        <v>6755534</v>
      </c>
      <c r="P19" s="21">
        <f t="shared" ref="P19:P26" si="3">SUM(D19:O19)</f>
        <v>42294339</v>
      </c>
    </row>
    <row r="20" spans="1:16" x14ac:dyDescent="0.25">
      <c r="A20" s="3">
        <v>16</v>
      </c>
      <c r="B20" s="12">
        <v>12</v>
      </c>
      <c r="C20" s="6" t="s">
        <v>41</v>
      </c>
      <c r="D20" s="7">
        <v>8088082</v>
      </c>
      <c r="E20" s="14">
        <v>8088082</v>
      </c>
      <c r="F20" s="14">
        <v>8088082</v>
      </c>
      <c r="G20" s="14">
        <v>8088082</v>
      </c>
      <c r="H20" s="14">
        <v>8088082</v>
      </c>
      <c r="I20" s="14">
        <v>8088082</v>
      </c>
      <c r="J20" s="14">
        <v>8088082</v>
      </c>
      <c r="K20" s="14">
        <v>8088082</v>
      </c>
      <c r="L20" s="14">
        <v>8088082</v>
      </c>
      <c r="M20" s="14">
        <v>8088082</v>
      </c>
      <c r="N20" s="14">
        <v>8088082</v>
      </c>
      <c r="O20" s="14">
        <v>15609725</v>
      </c>
      <c r="P20" s="21">
        <f t="shared" si="3"/>
        <v>104578627</v>
      </c>
    </row>
    <row r="21" spans="1:16" x14ac:dyDescent="0.25">
      <c r="A21" s="3">
        <v>17</v>
      </c>
      <c r="B21" s="12">
        <v>13</v>
      </c>
      <c r="C21" s="6" t="s">
        <v>42</v>
      </c>
      <c r="D21" s="7">
        <v>822273</v>
      </c>
      <c r="E21" s="14">
        <v>822273</v>
      </c>
      <c r="F21" s="14">
        <v>822273</v>
      </c>
      <c r="G21" s="14">
        <v>822273</v>
      </c>
      <c r="H21" s="14">
        <v>822273</v>
      </c>
      <c r="I21" s="14">
        <v>822273</v>
      </c>
      <c r="J21" s="14">
        <v>822273</v>
      </c>
      <c r="K21" s="14">
        <v>822273</v>
      </c>
      <c r="L21" s="14">
        <v>822273</v>
      </c>
      <c r="M21" s="14">
        <v>822273</v>
      </c>
      <c r="N21" s="14">
        <v>822273</v>
      </c>
      <c r="O21" s="14">
        <v>4682757</v>
      </c>
      <c r="P21" s="21">
        <f t="shared" si="3"/>
        <v>13727760</v>
      </c>
    </row>
    <row r="22" spans="1:16" ht="31.5" customHeight="1" x14ac:dyDescent="0.25">
      <c r="A22" s="3">
        <v>18</v>
      </c>
      <c r="B22" s="12">
        <v>14</v>
      </c>
      <c r="C22" s="6" t="s">
        <v>43</v>
      </c>
      <c r="D22" s="7">
        <v>6641319</v>
      </c>
      <c r="E22" s="14">
        <v>6641319</v>
      </c>
      <c r="F22" s="14">
        <v>6641319</v>
      </c>
      <c r="G22" s="14">
        <v>6641319</v>
      </c>
      <c r="H22" s="14">
        <v>4641319</v>
      </c>
      <c r="I22" s="14">
        <v>6641319</v>
      </c>
      <c r="J22" s="14">
        <v>6641319</v>
      </c>
      <c r="K22" s="14">
        <v>6641319</v>
      </c>
      <c r="L22" s="14">
        <v>6641319</v>
      </c>
      <c r="M22" s="14">
        <v>6641319</v>
      </c>
      <c r="N22" s="14">
        <v>6641319</v>
      </c>
      <c r="O22" s="14">
        <v>15233963</v>
      </c>
      <c r="P22" s="21">
        <f t="shared" si="3"/>
        <v>86288472</v>
      </c>
    </row>
    <row r="23" spans="1:16" ht="25.5" x14ac:dyDescent="0.25">
      <c r="A23" s="3">
        <v>19</v>
      </c>
      <c r="B23" s="12">
        <v>15</v>
      </c>
      <c r="C23" s="6" t="s">
        <v>44</v>
      </c>
      <c r="D23" s="7">
        <f>SUM(D18:D22)</f>
        <v>34920176</v>
      </c>
      <c r="E23" s="13">
        <f t="shared" ref="E23:O23" si="4">SUM(E18:E22)</f>
        <v>34920182</v>
      </c>
      <c r="F23" s="13">
        <f t="shared" si="4"/>
        <v>34920182</v>
      </c>
      <c r="G23" s="13">
        <f t="shared" si="4"/>
        <v>34920182</v>
      </c>
      <c r="H23" s="13">
        <f t="shared" si="4"/>
        <v>32920182</v>
      </c>
      <c r="I23" s="13">
        <f t="shared" si="4"/>
        <v>34920182</v>
      </c>
      <c r="J23" s="13">
        <f t="shared" si="4"/>
        <v>34920182</v>
      </c>
      <c r="K23" s="13">
        <f t="shared" si="4"/>
        <v>34920182</v>
      </c>
      <c r="L23" s="13">
        <f t="shared" si="4"/>
        <v>34920182</v>
      </c>
      <c r="M23" s="13">
        <f t="shared" si="4"/>
        <v>34920182</v>
      </c>
      <c r="N23" s="13">
        <f t="shared" si="4"/>
        <v>34920182</v>
      </c>
      <c r="O23" s="20">
        <f t="shared" si="4"/>
        <v>80635421</v>
      </c>
      <c r="P23" s="21">
        <f t="shared" si="3"/>
        <v>462757417</v>
      </c>
    </row>
    <row r="24" spans="1:16" x14ac:dyDescent="0.25">
      <c r="A24" s="3">
        <v>20</v>
      </c>
      <c r="B24" s="12">
        <v>16</v>
      </c>
      <c r="C24" s="6" t="s">
        <v>45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21">
        <f t="shared" si="3"/>
        <v>0</v>
      </c>
    </row>
    <row r="25" spans="1:16" x14ac:dyDescent="0.25">
      <c r="A25" s="3">
        <v>21</v>
      </c>
      <c r="B25" s="12">
        <v>17</v>
      </c>
      <c r="C25" s="6" t="s">
        <v>46</v>
      </c>
      <c r="D25" s="7">
        <v>42266954</v>
      </c>
      <c r="E25" s="14">
        <v>42266954</v>
      </c>
      <c r="F25" s="14">
        <v>42266954</v>
      </c>
      <c r="G25" s="14">
        <v>42266954</v>
      </c>
      <c r="H25" s="14">
        <v>42266954</v>
      </c>
      <c r="I25" s="14">
        <v>42266954</v>
      </c>
      <c r="J25" s="14">
        <v>42266954</v>
      </c>
      <c r="K25" s="14">
        <v>42266954</v>
      </c>
      <c r="L25" s="14">
        <v>42266954</v>
      </c>
      <c r="M25" s="14">
        <v>42266954</v>
      </c>
      <c r="N25" s="14">
        <v>42266954</v>
      </c>
      <c r="O25" s="14">
        <v>54795472</v>
      </c>
      <c r="P25" s="21">
        <f t="shared" si="3"/>
        <v>519731966</v>
      </c>
    </row>
    <row r="26" spans="1:16" x14ac:dyDescent="0.25">
      <c r="A26" s="3">
        <v>22</v>
      </c>
      <c r="B26" s="12">
        <v>18</v>
      </c>
      <c r="C26" s="6" t="s">
        <v>47</v>
      </c>
      <c r="D26" s="7">
        <f>SUM(D25)</f>
        <v>42266954</v>
      </c>
      <c r="E26" s="7">
        <f t="shared" ref="E26:N26" si="5">SUM(E25)</f>
        <v>42266954</v>
      </c>
      <c r="F26" s="7">
        <f t="shared" si="5"/>
        <v>42266954</v>
      </c>
      <c r="G26" s="7">
        <f t="shared" si="5"/>
        <v>42266954</v>
      </c>
      <c r="H26" s="7">
        <f t="shared" si="5"/>
        <v>42266954</v>
      </c>
      <c r="I26" s="7">
        <f t="shared" si="5"/>
        <v>42266954</v>
      </c>
      <c r="J26" s="7">
        <f t="shared" si="5"/>
        <v>42266954</v>
      </c>
      <c r="K26" s="7">
        <f t="shared" si="5"/>
        <v>42266954</v>
      </c>
      <c r="L26" s="7">
        <f t="shared" si="5"/>
        <v>42266954</v>
      </c>
      <c r="M26" s="7">
        <f t="shared" si="5"/>
        <v>42266954</v>
      </c>
      <c r="N26" s="7">
        <f t="shared" si="5"/>
        <v>42266954</v>
      </c>
      <c r="O26" s="7">
        <v>54795472</v>
      </c>
      <c r="P26" s="21">
        <f t="shared" si="3"/>
        <v>519731966</v>
      </c>
    </row>
    <row r="27" spans="1:16" x14ac:dyDescent="0.25">
      <c r="A27" s="3">
        <v>23</v>
      </c>
      <c r="B27" s="12">
        <v>19</v>
      </c>
      <c r="C27" s="6" t="s">
        <v>48</v>
      </c>
      <c r="D27" s="7">
        <f>SUM(D23+D26)</f>
        <v>77187130</v>
      </c>
      <c r="E27" s="7">
        <f t="shared" ref="E27:N27" si="6">SUM(E23+E26)</f>
        <v>77187136</v>
      </c>
      <c r="F27" s="7">
        <f t="shared" si="6"/>
        <v>77187136</v>
      </c>
      <c r="G27" s="7">
        <f t="shared" si="6"/>
        <v>77187136</v>
      </c>
      <c r="H27" s="7">
        <f t="shared" si="6"/>
        <v>75187136</v>
      </c>
      <c r="I27" s="7">
        <f t="shared" si="6"/>
        <v>77187136</v>
      </c>
      <c r="J27" s="7">
        <f t="shared" si="6"/>
        <v>77187136</v>
      </c>
      <c r="K27" s="7">
        <f t="shared" si="6"/>
        <v>77187136</v>
      </c>
      <c r="L27" s="7">
        <f t="shared" si="6"/>
        <v>77187136</v>
      </c>
      <c r="M27" s="7">
        <f t="shared" si="6"/>
        <v>77187136</v>
      </c>
      <c r="N27" s="7">
        <f t="shared" si="6"/>
        <v>77187136</v>
      </c>
      <c r="O27" s="7">
        <f>SUM(O23+O26)</f>
        <v>135430893</v>
      </c>
      <c r="P27" s="10">
        <f>SUM(D27:O27)</f>
        <v>982489383</v>
      </c>
    </row>
    <row r="28" spans="1:16" ht="25.5" x14ac:dyDescent="0.25">
      <c r="A28" s="3">
        <v>24</v>
      </c>
      <c r="B28" s="12">
        <v>20</v>
      </c>
      <c r="C28" s="6" t="s">
        <v>49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10">
        <f>SUM(D28:O28)</f>
        <v>0</v>
      </c>
    </row>
    <row r="29" spans="1:16" x14ac:dyDescent="0.25">
      <c r="A29" s="3">
        <v>25</v>
      </c>
      <c r="B29" s="12"/>
      <c r="C29" s="6" t="s">
        <v>50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10">
        <v>0</v>
      </c>
    </row>
    <row r="30" spans="1:16" ht="25.5" x14ac:dyDescent="0.25">
      <c r="A30" s="3">
        <v>26</v>
      </c>
      <c r="B30" s="12"/>
      <c r="C30" s="6" t="s">
        <v>51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10"/>
    </row>
    <row r="31" spans="1:16" ht="15.75" x14ac:dyDescent="0.25">
      <c r="A31" s="4">
        <v>27</v>
      </c>
      <c r="B31" s="15">
        <v>21</v>
      </c>
      <c r="C31" s="19" t="s">
        <v>52</v>
      </c>
      <c r="D31" s="17">
        <f>SUM(D27+D30)</f>
        <v>77187130</v>
      </c>
      <c r="E31" s="17">
        <f t="shared" ref="E31:N31" si="7">SUM(E27+E30)</f>
        <v>77187136</v>
      </c>
      <c r="F31" s="17">
        <f t="shared" si="7"/>
        <v>77187136</v>
      </c>
      <c r="G31" s="17">
        <f t="shared" si="7"/>
        <v>77187136</v>
      </c>
      <c r="H31" s="17">
        <f t="shared" si="7"/>
        <v>75187136</v>
      </c>
      <c r="I31" s="17">
        <f t="shared" si="7"/>
        <v>77187136</v>
      </c>
      <c r="J31" s="17">
        <f t="shared" si="7"/>
        <v>77187136</v>
      </c>
      <c r="K31" s="17">
        <f t="shared" si="7"/>
        <v>77187136</v>
      </c>
      <c r="L31" s="17">
        <f t="shared" si="7"/>
        <v>77187136</v>
      </c>
      <c r="M31" s="17">
        <f t="shared" si="7"/>
        <v>77187136</v>
      </c>
      <c r="N31" s="17">
        <f t="shared" si="7"/>
        <v>77187136</v>
      </c>
      <c r="O31" s="17">
        <f>SUM(O27:O30)</f>
        <v>135430893</v>
      </c>
      <c r="P31" s="18">
        <f>SUM(D31:O31)</f>
        <v>982489383</v>
      </c>
    </row>
    <row r="32" spans="1:16" x14ac:dyDescent="0.25">
      <c r="A32" s="3">
        <v>28</v>
      </c>
      <c r="B32" s="12">
        <v>22</v>
      </c>
      <c r="C32" s="6" t="s">
        <v>53</v>
      </c>
      <c r="D32" s="7"/>
      <c r="E32" s="7"/>
      <c r="F32" s="7"/>
      <c r="G32" s="7"/>
      <c r="H32" s="7">
        <v>0</v>
      </c>
      <c r="I32" s="7"/>
      <c r="J32" s="7"/>
      <c r="K32" s="7"/>
      <c r="L32" s="7"/>
      <c r="M32" s="13"/>
      <c r="N32" s="13"/>
      <c r="O32" s="13"/>
      <c r="P32" s="18">
        <f>SUM(D32:O32)</f>
        <v>0</v>
      </c>
    </row>
  </sheetData>
  <mergeCells count="18">
    <mergeCell ref="O14:O15"/>
    <mergeCell ref="B17:P17"/>
    <mergeCell ref="A1:P1"/>
    <mergeCell ref="H14:H15"/>
    <mergeCell ref="I14:I15"/>
    <mergeCell ref="J14:J15"/>
    <mergeCell ref="K14:K15"/>
    <mergeCell ref="L14:L15"/>
    <mergeCell ref="M14:M15"/>
    <mergeCell ref="A2:P2"/>
    <mergeCell ref="B5:P5"/>
    <mergeCell ref="B14:B15"/>
    <mergeCell ref="C14:C15"/>
    <mergeCell ref="D14:D15"/>
    <mergeCell ref="E14:E15"/>
    <mergeCell ref="F14:F15"/>
    <mergeCell ref="G14:G15"/>
    <mergeCell ref="N14:N15"/>
  </mergeCells>
  <printOptions horizontalCentered="1" verticalCentered="1"/>
  <pageMargins left="0.51181102362204722" right="0.51181102362204722" top="0.15748031496062992" bottom="0.19685039370078741" header="0" footer="0"/>
  <pageSetup paperSize="9" scale="7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11</vt:lpstr>
      <vt:lpstr>'11'!Nyomtatási_terület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glockler.magdi</cp:lastModifiedBy>
  <cp:lastPrinted>2018-02-21T13:32:54Z</cp:lastPrinted>
  <dcterms:created xsi:type="dcterms:W3CDTF">2015-03-23T12:32:15Z</dcterms:created>
  <dcterms:modified xsi:type="dcterms:W3CDTF">2019-01-17T14:57:48Z</dcterms:modified>
</cp:coreProperties>
</file>